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4\Документы\УБПиМО\1 ПАПКИ РАБОТНИКОВ\Павлова Е.А\Расчеты окончательные в ЗС (Доходы)\НДФЛ 2019\"/>
    </mc:Choice>
  </mc:AlternateContent>
  <bookViews>
    <workbookView xWindow="0" yWindow="0" windowWidth="28755" windowHeight="12690"/>
  </bookViews>
  <sheets>
    <sheet name="Расч 21.09.2018 ИТОГ (2)" sheetId="3" r:id="rId1"/>
    <sheet name="Лист1" sheetId="1" r:id="rId2"/>
  </sheets>
  <definedNames>
    <definedName name="a" localSheetId="0">#REF!</definedName>
    <definedName name="a">#REF!</definedName>
    <definedName name="_xlnm.Print_Area" localSheetId="0">'Расч 21.09.2018 ИТОГ (2)'!$A$1:$I$39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3" l="1"/>
  <c r="F17" i="3"/>
  <c r="F23" i="3" s="1"/>
  <c r="F13" i="3"/>
  <c r="F31" i="3" l="1"/>
  <c r="F27" i="3"/>
</calcChain>
</file>

<file path=xl/comments1.xml><?xml version="1.0" encoding="utf-8"?>
<comments xmlns="http://schemas.openxmlformats.org/spreadsheetml/2006/main">
  <authors>
    <author>dohod5</author>
  </authors>
  <commentList>
    <comment ref="F13" authorId="0" shapeId="0">
      <text>
        <r>
          <rPr>
            <b/>
            <sz val="8"/>
            <color indexed="81"/>
            <rFont val="Tahoma"/>
            <family val="2"/>
            <charset val="204"/>
          </rPr>
          <t>dohod5: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3" authorId="0" shapeId="0">
      <text>
        <r>
          <rPr>
            <b/>
            <sz val="8"/>
            <color indexed="81"/>
            <rFont val="Tahoma"/>
            <family val="2"/>
            <charset val="204"/>
          </rPr>
          <t>dohod5: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3" authorId="0" shapeId="0">
      <text>
        <r>
          <rPr>
            <b/>
            <sz val="8"/>
            <color indexed="81"/>
            <rFont val="Tahoma"/>
            <family val="2"/>
            <charset val="204"/>
          </rPr>
          <t>dohod5: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13" authorId="0" shapeId="0">
      <text>
        <r>
          <rPr>
            <b/>
            <sz val="8"/>
            <color indexed="81"/>
            <rFont val="Tahoma"/>
            <family val="2"/>
            <charset val="204"/>
          </rPr>
          <t>dohod5: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<sst xmlns="http://schemas.openxmlformats.org/spreadsheetml/2006/main" count="45" uniqueCount="43">
  <si>
    <t>Сумма по нормативу отчислений в областной бюджет</t>
  </si>
  <si>
    <t>16.</t>
  </si>
  <si>
    <t>Норматив зачисления налога в областной бюджет (%)</t>
  </si>
  <si>
    <t>15.</t>
  </si>
  <si>
    <t>рост налога</t>
  </si>
  <si>
    <t xml:space="preserve">Итого сумма налога, подлежащая зачислению в бюджет области </t>
  </si>
  <si>
    <t>14.</t>
  </si>
  <si>
    <t>Сумма налога с учетом собираемости  по ставке 13%</t>
  </si>
  <si>
    <t>13.</t>
  </si>
  <si>
    <t>Средний процент собираемости  по ставке 13%</t>
  </si>
  <si>
    <t>12.</t>
  </si>
  <si>
    <t xml:space="preserve">Итого сумма налога </t>
  </si>
  <si>
    <t>11.</t>
  </si>
  <si>
    <t>Сумма налога  от иных налоговых ставок</t>
  </si>
  <si>
    <t>10.</t>
  </si>
  <si>
    <t>Сумма налога расчетная за год от ФОТ</t>
  </si>
  <si>
    <t>9.</t>
  </si>
  <si>
    <t>Сумма налога, подлежащая возврату из бюджета по представленным налогоплательщиком декларациям с учетом коэффициента роста в 2019 - 2021 годах</t>
  </si>
  <si>
    <t>8.</t>
  </si>
  <si>
    <t>Средний рост суммы налога, подлежащей возрату из бюджета за 3 последних года</t>
  </si>
  <si>
    <t>7.</t>
  </si>
  <si>
    <t>Сумма налога, подлежащая возврату из бюджета по представленным налогоплательщиком декларациям с учетом коэффициента роста в 2018 году</t>
  </si>
  <si>
    <t>6.</t>
  </si>
  <si>
    <t>Сумма налога  от фонда оплаты труда</t>
  </si>
  <si>
    <t>5.</t>
  </si>
  <si>
    <t>Ставка налога (%)</t>
  </si>
  <si>
    <t>4.</t>
  </si>
  <si>
    <t>Налогооблагаемая база исчисленная от  фонда оплаты труда</t>
  </si>
  <si>
    <t>3.</t>
  </si>
  <si>
    <t>Снижение налогооблагаемого налогового вычета за счет увеличения налогового вычета на каждого ребенка в возрате до 18 лет и учащегося в возрасте до 24 лет</t>
  </si>
  <si>
    <t>Увеличение налогооблагаемого фонда за счет отмены стандартного налогового вычета</t>
  </si>
  <si>
    <t>Общая сумма произведенных вычетов,  из налоговой базы  (отчет 5-НДФЛ Управления Федеральной налогвой службы за 2017 год)</t>
  </si>
  <si>
    <t>2.</t>
  </si>
  <si>
    <t>рост фонда</t>
  </si>
  <si>
    <t>Прогнозируемый фонд оплаты труда</t>
  </si>
  <si>
    <t>1.</t>
  </si>
  <si>
    <t>2021 год</t>
  </si>
  <si>
    <t>2020 год</t>
  </si>
  <si>
    <t xml:space="preserve">2019 год                                                  </t>
  </si>
  <si>
    <t xml:space="preserve">2017 год                                                  </t>
  </si>
  <si>
    <t>(тыс. рублей)</t>
  </si>
  <si>
    <t xml:space="preserve">налога на доходы физических лиц, с доходов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в 2019 - 2021 годах             </t>
  </si>
  <si>
    <t>Р А С Ч Е 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</si>
</sst>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_-* #,##0.00_р_._-;\-* #,##0.00_р_._-;_-* &quot;-&quot;??_р_._-;_-@_-"/>
    <numFmt numFmtId="166" formatCode="_-* #,##0_р_._-;\-* #,##0_р_._-;_-* &quot;-&quot;??_р_._-;_-@_-"/>
    <numFmt numFmtId="167" formatCode="0.0"/>
    <numFmt numFmtId="168" formatCode="_-* #,##0.000_р_._-;\-* #,##0.000_р_._-;_-* &quot;-&quot;??_р_._-;_-@_-"/>
    <numFmt numFmtId="169" formatCode="_-* #,##0.0_р_._-;\-* #,##0.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i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sz val="15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8" fillId="0" borderId="0"/>
  </cellStyleXfs>
  <cellXfs count="59">
    <xf numFmtId="0" fontId="0" fillId="0" borderId="0" xfId="0"/>
    <xf numFmtId="0" fontId="2" fillId="0" borderId="0" xfId="1" applyFont="1"/>
    <xf numFmtId="0" fontId="2" fillId="0" borderId="0" xfId="1" applyFont="1" applyFill="1"/>
    <xf numFmtId="0" fontId="2" fillId="0" borderId="0" xfId="1" applyFont="1" applyFill="1" applyBorder="1"/>
    <xf numFmtId="0" fontId="3" fillId="0" borderId="0" xfId="1" applyFont="1" applyFill="1" applyBorder="1"/>
    <xf numFmtId="164" fontId="2" fillId="0" borderId="0" xfId="1" applyNumberFormat="1" applyFont="1" applyFill="1"/>
    <xf numFmtId="166" fontId="3" fillId="0" borderId="0" xfId="2" applyNumberFormat="1" applyFont="1" applyFill="1"/>
    <xf numFmtId="166" fontId="3" fillId="0" borderId="0" xfId="2" applyNumberFormat="1" applyFont="1" applyFill="1" applyBorder="1"/>
    <xf numFmtId="166" fontId="5" fillId="0" borderId="0" xfId="2" applyNumberFormat="1" applyFont="1" applyFill="1"/>
    <xf numFmtId="166" fontId="5" fillId="2" borderId="0" xfId="2" applyNumberFormat="1" applyFont="1" applyFill="1"/>
    <xf numFmtId="0" fontId="4" fillId="0" borderId="0" xfId="1" applyFont="1" applyAlignment="1">
      <alignment horizontal="center" vertical="top"/>
    </xf>
    <xf numFmtId="0" fontId="3" fillId="0" borderId="0" xfId="1" applyFont="1" applyFill="1"/>
    <xf numFmtId="167" fontId="5" fillId="0" borderId="0" xfId="1" applyNumberFormat="1" applyFont="1" applyFill="1" applyAlignment="1">
      <alignment horizontal="center"/>
    </xf>
    <xf numFmtId="0" fontId="5" fillId="0" borderId="0" xfId="1" applyFont="1" applyFill="1"/>
    <xf numFmtId="0" fontId="4" fillId="0" borderId="0" xfId="1" applyFont="1" applyAlignment="1">
      <alignment vertical="top"/>
    </xf>
    <xf numFmtId="168" fontId="6" fillId="0" borderId="0" xfId="2" applyNumberFormat="1" applyFont="1" applyFill="1" applyAlignment="1">
      <alignment horizontal="left"/>
    </xf>
    <xf numFmtId="168" fontId="6" fillId="0" borderId="0" xfId="2" applyNumberFormat="1" applyFont="1" applyFill="1"/>
    <xf numFmtId="166" fontId="3" fillId="0" borderId="0" xfId="1" applyNumberFormat="1" applyFont="1" applyFill="1"/>
    <xf numFmtId="166" fontId="3" fillId="0" borderId="0" xfId="1" applyNumberFormat="1" applyFont="1" applyFill="1" applyBorder="1"/>
    <xf numFmtId="0" fontId="4" fillId="0" borderId="0" xfId="1" applyFont="1" applyAlignment="1">
      <alignment vertical="top" wrapText="1"/>
    </xf>
    <xf numFmtId="0" fontId="2" fillId="3" borderId="0" xfId="1" applyFont="1" applyFill="1"/>
    <xf numFmtId="0" fontId="5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 vertical="top"/>
    </xf>
    <xf numFmtId="166" fontId="5" fillId="0" borderId="0" xfId="2" applyNumberFormat="1" applyFont="1" applyFill="1" applyBorder="1" applyAlignment="1">
      <alignment horizontal="right"/>
    </xf>
    <xf numFmtId="0" fontId="4" fillId="0" borderId="0" xfId="1" applyFont="1" applyBorder="1" applyAlignment="1">
      <alignment horizontal="center" vertical="top"/>
    </xf>
    <xf numFmtId="166" fontId="5" fillId="0" borderId="0" xfId="1" applyNumberFormat="1" applyFont="1" applyFill="1"/>
    <xf numFmtId="0" fontId="4" fillId="0" borderId="0" xfId="1" applyFont="1" applyBorder="1" applyAlignment="1">
      <alignment vertical="top" wrapText="1"/>
    </xf>
    <xf numFmtId="168" fontId="5" fillId="0" borderId="0" xfId="2" applyNumberFormat="1" applyFont="1" applyFill="1" applyBorder="1" applyAlignment="1">
      <alignment horizontal="right"/>
    </xf>
    <xf numFmtId="165" fontId="5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vertical="top"/>
    </xf>
    <xf numFmtId="169" fontId="5" fillId="0" borderId="0" xfId="2" applyNumberFormat="1" applyFont="1" applyFill="1" applyBorder="1" applyAlignment="1">
      <alignment horizontal="right"/>
    </xf>
    <xf numFmtId="0" fontId="6" fillId="0" borderId="0" xfId="1" applyFont="1"/>
    <xf numFmtId="0" fontId="6" fillId="0" borderId="0" xfId="1" applyFont="1" applyFill="1"/>
    <xf numFmtId="168" fontId="6" fillId="0" borderId="0" xfId="2" applyNumberFormat="1" applyFont="1" applyFill="1" applyBorder="1" applyAlignment="1">
      <alignment horizontal="center"/>
    </xf>
    <xf numFmtId="169" fontId="6" fillId="0" borderId="0" xfId="2" applyNumberFormat="1" applyFont="1" applyFill="1" applyBorder="1" applyAlignment="1">
      <alignment horizontal="center"/>
    </xf>
    <xf numFmtId="0" fontId="6" fillId="0" borderId="0" xfId="1" applyFont="1" applyBorder="1" applyAlignment="1">
      <alignment horizontal="center" vertical="top"/>
    </xf>
    <xf numFmtId="0" fontId="7" fillId="0" borderId="0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wrapText="1"/>
    </xf>
    <xf numFmtId="0" fontId="7" fillId="0" borderId="2" xfId="1" applyFont="1" applyFill="1" applyBorder="1" applyAlignment="1">
      <alignment horizontal="center" wrapText="1"/>
    </xf>
    <xf numFmtId="0" fontId="2" fillId="0" borderId="2" xfId="1" applyFont="1" applyBorder="1" applyAlignment="1">
      <alignment horizontal="center"/>
    </xf>
    <xf numFmtId="3" fontId="2" fillId="0" borderId="0" xfId="3" applyNumberFormat="1" applyFont="1" applyBorder="1" applyAlignment="1">
      <alignment vertical="center" wrapText="1"/>
    </xf>
    <xf numFmtId="3" fontId="2" fillId="0" borderId="0" xfId="3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/>
    </xf>
    <xf numFmtId="3" fontId="9" fillId="0" borderId="0" xfId="3" applyNumberFormat="1" applyFont="1" applyFill="1" applyBorder="1" applyAlignment="1">
      <alignment horizontal="center" vertical="center" wrapText="1"/>
    </xf>
    <xf numFmtId="3" fontId="9" fillId="0" borderId="0" xfId="3" applyNumberFormat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/>
    </xf>
    <xf numFmtId="0" fontId="4" fillId="0" borderId="0" xfId="1" applyFont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0" fontId="6" fillId="0" borderId="0" xfId="1" applyFont="1" applyAlignment="1">
      <alignment horizontal="left" vertical="top" wrapText="1"/>
    </xf>
    <xf numFmtId="0" fontId="4" fillId="0" borderId="0" xfId="1" applyFont="1" applyBorder="1" applyAlignment="1">
      <alignment vertical="top" wrapText="1"/>
    </xf>
    <xf numFmtId="0" fontId="4" fillId="0" borderId="0" xfId="1" applyFont="1" applyBorder="1" applyAlignment="1">
      <alignment horizontal="left" vertical="top" wrapText="1"/>
    </xf>
    <xf numFmtId="0" fontId="6" fillId="0" borderId="0" xfId="1" applyFont="1" applyAlignment="1">
      <alignment horizontal="left" vertical="top"/>
    </xf>
    <xf numFmtId="0" fontId="4" fillId="0" borderId="0" xfId="1" applyFont="1" applyBorder="1" applyAlignment="1">
      <alignment horizontal="center"/>
    </xf>
    <xf numFmtId="3" fontId="10" fillId="0" borderId="0" xfId="3" applyNumberFormat="1" applyFont="1" applyBorder="1" applyAlignment="1">
      <alignment horizontal="center" vertical="center" wrapText="1"/>
    </xf>
    <xf numFmtId="3" fontId="6" fillId="0" borderId="0" xfId="3" applyNumberFormat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/>
    </xf>
    <xf numFmtId="169" fontId="5" fillId="0" borderId="0" xfId="2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_Лист1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41"/>
  <sheetViews>
    <sheetView tabSelected="1" zoomScale="75" zoomScaleNormal="75" zoomScaleSheetLayoutView="40" workbookViewId="0">
      <pane xSplit="5" ySplit="4" topLeftCell="G22" activePane="bottomRight" state="frozen"/>
      <selection activeCell="H44" activeCellId="8" sqref="F45 R21 R1:R65536 S25 W29 H40 W31 H40 H44"/>
      <selection pane="topRight" activeCell="H44" activeCellId="8" sqref="F45 R21 R1:R65536 S25 W29 H40 W31 H40 H44"/>
      <selection pane="bottomLeft" activeCell="H44" activeCellId="8" sqref="F45 R21 R1:R65536 S25 W29 H40 W31 H40 H44"/>
      <selection pane="bottomRight" activeCell="I20" sqref="I20"/>
    </sheetView>
  </sheetViews>
  <sheetFormatPr defaultColWidth="9.140625" defaultRowHeight="18.75" x14ac:dyDescent="0.3"/>
  <cols>
    <col min="1" max="1" width="7" style="1" customWidth="1"/>
    <col min="2" max="4" width="9.140625" style="1"/>
    <col min="5" max="5" width="27.7109375" style="1" customWidth="1"/>
    <col min="6" max="6" width="27.42578125" style="2" hidden="1" customWidth="1"/>
    <col min="7" max="9" width="27.42578125" style="2" customWidth="1"/>
    <col min="10" max="10" width="26.42578125" style="3" customWidth="1"/>
    <col min="11" max="11" width="28.7109375" style="3" customWidth="1"/>
    <col min="12" max="12" width="24.85546875" style="2" customWidth="1"/>
    <col min="13" max="13" width="25.5703125" style="2" customWidth="1"/>
    <col min="14" max="16384" width="9.140625" style="1"/>
  </cols>
  <sheetData>
    <row r="1" spans="1:15" ht="20.25" x14ac:dyDescent="0.3">
      <c r="A1" s="47"/>
      <c r="B1" s="54" t="s">
        <v>42</v>
      </c>
      <c r="C1" s="54"/>
      <c r="D1" s="54"/>
      <c r="E1" s="54"/>
      <c r="F1" s="54"/>
      <c r="G1" s="54"/>
      <c r="H1" s="54"/>
      <c r="I1" s="54"/>
    </row>
    <row r="2" spans="1:15" ht="132.6" customHeight="1" x14ac:dyDescent="0.3">
      <c r="A2" s="55" t="s">
        <v>41</v>
      </c>
      <c r="B2" s="55"/>
      <c r="C2" s="55"/>
      <c r="D2" s="55"/>
      <c r="E2" s="55"/>
      <c r="F2" s="55"/>
      <c r="G2" s="55"/>
      <c r="H2" s="55"/>
      <c r="I2" s="55"/>
      <c r="J2" s="43"/>
      <c r="K2" s="43"/>
      <c r="L2" s="43"/>
      <c r="M2" s="43"/>
      <c r="N2" s="42"/>
      <c r="O2" s="42"/>
    </row>
    <row r="3" spans="1:15" ht="16.149999999999999" customHeight="1" x14ac:dyDescent="0.3">
      <c r="A3" s="46"/>
      <c r="B3" s="46"/>
      <c r="C3" s="46"/>
      <c r="D3" s="46"/>
      <c r="E3" s="46"/>
      <c r="F3" s="45"/>
      <c r="H3" s="44"/>
      <c r="I3" s="44" t="s">
        <v>40</v>
      </c>
      <c r="J3" s="56"/>
      <c r="K3" s="56"/>
      <c r="L3" s="43"/>
      <c r="M3" s="43"/>
      <c r="N3" s="42"/>
      <c r="O3" s="42"/>
    </row>
    <row r="4" spans="1:15" ht="23.25" x14ac:dyDescent="0.35">
      <c r="A4" s="41"/>
      <c r="B4" s="57"/>
      <c r="C4" s="57"/>
      <c r="D4" s="57"/>
      <c r="E4" s="57"/>
      <c r="F4" s="40" t="s">
        <v>39</v>
      </c>
      <c r="G4" s="40" t="s">
        <v>38</v>
      </c>
      <c r="H4" s="40" t="s">
        <v>37</v>
      </c>
      <c r="I4" s="39" t="s">
        <v>36</v>
      </c>
      <c r="J4" s="38"/>
      <c r="K4" s="38"/>
    </row>
    <row r="5" spans="1:15" ht="13.9" customHeight="1" x14ac:dyDescent="0.35">
      <c r="A5" s="37"/>
      <c r="B5" s="36"/>
      <c r="C5" s="36"/>
      <c r="D5" s="36"/>
      <c r="E5" s="36"/>
      <c r="F5" s="13"/>
      <c r="G5" s="13"/>
      <c r="H5" s="13"/>
      <c r="I5" s="13"/>
      <c r="J5" s="4"/>
    </row>
    <row r="6" spans="1:15" ht="27.6" customHeight="1" x14ac:dyDescent="0.35">
      <c r="A6" s="24" t="s">
        <v>35</v>
      </c>
      <c r="B6" s="51" t="s">
        <v>34</v>
      </c>
      <c r="C6" s="51"/>
      <c r="D6" s="51"/>
      <c r="E6" s="51"/>
      <c r="F6" s="23">
        <v>217908500</v>
      </c>
      <c r="G6" s="23">
        <v>238715000</v>
      </c>
      <c r="H6" s="23">
        <v>249695900</v>
      </c>
      <c r="I6" s="23">
        <v>261681300</v>
      </c>
      <c r="J6" s="18"/>
      <c r="K6" s="18"/>
      <c r="L6" s="17"/>
      <c r="M6" s="17"/>
    </row>
    <row r="7" spans="1:15" s="31" customFormat="1" ht="18" customHeight="1" x14ac:dyDescent="0.3">
      <c r="A7" s="35"/>
      <c r="B7" s="53" t="s">
        <v>33</v>
      </c>
      <c r="C7" s="53"/>
      <c r="D7" s="53"/>
      <c r="E7" s="53"/>
      <c r="F7" s="34">
        <v>104.3</v>
      </c>
      <c r="G7" s="34">
        <v>104.5</v>
      </c>
      <c r="H7" s="34">
        <v>104.6</v>
      </c>
      <c r="I7" s="34">
        <v>104.8</v>
      </c>
      <c r="J7" s="34"/>
      <c r="K7" s="33"/>
      <c r="L7" s="32"/>
      <c r="M7" s="32"/>
    </row>
    <row r="8" spans="1:15" ht="90" customHeight="1" x14ac:dyDescent="0.35">
      <c r="A8" s="24" t="s">
        <v>32</v>
      </c>
      <c r="B8" s="51" t="s">
        <v>31</v>
      </c>
      <c r="C8" s="51"/>
      <c r="D8" s="51"/>
      <c r="E8" s="51"/>
      <c r="F8" s="23">
        <v>7517213</v>
      </c>
      <c r="G8" s="23">
        <v>7380572</v>
      </c>
      <c r="H8" s="23">
        <v>7380572</v>
      </c>
      <c r="I8" s="23">
        <v>7380572</v>
      </c>
      <c r="J8" s="18"/>
      <c r="K8" s="18"/>
      <c r="L8" s="17"/>
      <c r="M8" s="17"/>
    </row>
    <row r="9" spans="1:15" ht="14.45" customHeight="1" x14ac:dyDescent="0.35">
      <c r="A9" s="24"/>
      <c r="B9" s="29"/>
      <c r="C9" s="29"/>
      <c r="D9" s="29"/>
      <c r="E9" s="29"/>
      <c r="F9" s="23"/>
      <c r="G9" s="23"/>
      <c r="H9" s="23"/>
      <c r="I9" s="23"/>
      <c r="J9" s="4"/>
      <c r="K9" s="4"/>
      <c r="L9" s="11"/>
      <c r="M9" s="11"/>
    </row>
    <row r="10" spans="1:15" ht="35.450000000000003" hidden="1" customHeight="1" x14ac:dyDescent="0.35">
      <c r="A10" s="24" t="s">
        <v>28</v>
      </c>
      <c r="B10" s="51" t="s">
        <v>30</v>
      </c>
      <c r="C10" s="51"/>
      <c r="D10" s="51"/>
      <c r="E10" s="51"/>
      <c r="F10" s="23"/>
      <c r="G10" s="23"/>
      <c r="H10" s="23"/>
      <c r="I10" s="23"/>
      <c r="J10" s="4"/>
      <c r="K10" s="4"/>
      <c r="L10" s="11"/>
      <c r="M10" s="11"/>
    </row>
    <row r="11" spans="1:15" ht="16.899999999999999" hidden="1" customHeight="1" x14ac:dyDescent="0.35">
      <c r="A11" s="24"/>
      <c r="B11" s="26"/>
      <c r="C11" s="26"/>
      <c r="D11" s="26"/>
      <c r="E11" s="26"/>
      <c r="F11" s="23"/>
      <c r="G11" s="23"/>
      <c r="H11" s="23"/>
      <c r="I11" s="23"/>
      <c r="J11" s="4"/>
      <c r="K11" s="4"/>
      <c r="L11" s="11"/>
      <c r="M11" s="11"/>
    </row>
    <row r="12" spans="1:15" ht="70.150000000000006" hidden="1" customHeight="1" x14ac:dyDescent="0.35">
      <c r="A12" s="24" t="s">
        <v>26</v>
      </c>
      <c r="B12" s="51" t="s">
        <v>29</v>
      </c>
      <c r="C12" s="51"/>
      <c r="D12" s="51"/>
      <c r="E12" s="51"/>
      <c r="F12" s="23"/>
      <c r="G12" s="23"/>
      <c r="H12" s="23"/>
      <c r="I12" s="23"/>
      <c r="J12" s="4"/>
      <c r="K12" s="4"/>
      <c r="L12" s="11"/>
      <c r="M12" s="11"/>
    </row>
    <row r="13" spans="1:15" ht="43.15" customHeight="1" x14ac:dyDescent="0.35">
      <c r="A13" s="24" t="s">
        <v>28</v>
      </c>
      <c r="B13" s="52" t="s">
        <v>27</v>
      </c>
      <c r="C13" s="52"/>
      <c r="D13" s="52"/>
      <c r="E13" s="52"/>
      <c r="F13" s="23">
        <f>F6-F8</f>
        <v>210391287</v>
      </c>
      <c r="G13" s="23">
        <v>231334428</v>
      </c>
      <c r="H13" s="23">
        <v>242315328</v>
      </c>
      <c r="I13" s="23">
        <v>254300728</v>
      </c>
      <c r="J13" s="18"/>
      <c r="K13" s="18"/>
      <c r="L13" s="17"/>
      <c r="M13" s="17"/>
    </row>
    <row r="14" spans="1:15" ht="11.45" customHeight="1" x14ac:dyDescent="0.35">
      <c r="A14" s="24"/>
      <c r="B14" s="29"/>
      <c r="C14" s="29"/>
      <c r="D14" s="29"/>
      <c r="E14" s="29"/>
      <c r="F14" s="23"/>
      <c r="G14" s="23"/>
      <c r="H14" s="23"/>
      <c r="I14" s="23"/>
      <c r="J14" s="4"/>
      <c r="K14" s="4"/>
      <c r="L14" s="11"/>
      <c r="M14" s="11"/>
    </row>
    <row r="15" spans="1:15" ht="22.9" customHeight="1" x14ac:dyDescent="0.35">
      <c r="A15" s="24" t="s">
        <v>26</v>
      </c>
      <c r="B15" s="51" t="s">
        <v>25</v>
      </c>
      <c r="C15" s="51"/>
      <c r="D15" s="51"/>
      <c r="E15" s="51"/>
      <c r="F15" s="30">
        <v>13</v>
      </c>
      <c r="G15" s="30">
        <v>13</v>
      </c>
      <c r="H15" s="30">
        <v>13</v>
      </c>
      <c r="I15" s="30">
        <v>13</v>
      </c>
      <c r="J15" s="4"/>
      <c r="K15" s="4"/>
      <c r="L15" s="11"/>
      <c r="M15" s="11"/>
    </row>
    <row r="16" spans="1:15" ht="10.15" customHeight="1" x14ac:dyDescent="0.35">
      <c r="A16" s="24"/>
      <c r="B16" s="29"/>
      <c r="C16" s="29"/>
      <c r="D16" s="29"/>
      <c r="E16" s="29"/>
      <c r="F16" s="23"/>
      <c r="G16" s="23"/>
      <c r="H16" s="23"/>
      <c r="I16" s="23"/>
      <c r="J16" s="4"/>
      <c r="K16" s="4"/>
      <c r="L16" s="11"/>
      <c r="M16" s="11"/>
    </row>
    <row r="17" spans="1:13" ht="21.6" customHeight="1" x14ac:dyDescent="0.35">
      <c r="A17" s="24" t="s">
        <v>24</v>
      </c>
      <c r="B17" s="51" t="s">
        <v>23</v>
      </c>
      <c r="C17" s="51"/>
      <c r="D17" s="51"/>
      <c r="E17" s="51"/>
      <c r="F17" s="23">
        <f>ROUND(F13/100*F15,0)</f>
        <v>27350867</v>
      </c>
      <c r="G17" s="23">
        <v>30073476</v>
      </c>
      <c r="H17" s="23">
        <v>31500992</v>
      </c>
      <c r="I17" s="23">
        <v>33059095</v>
      </c>
      <c r="J17" s="18"/>
      <c r="K17" s="18"/>
      <c r="L17" s="17"/>
      <c r="M17" s="17"/>
    </row>
    <row r="18" spans="1:13" ht="10.9" customHeight="1" x14ac:dyDescent="0.35">
      <c r="A18" s="24"/>
      <c r="B18" s="26"/>
      <c r="C18" s="26"/>
      <c r="D18" s="26"/>
      <c r="E18" s="26"/>
      <c r="F18" s="23"/>
      <c r="G18" s="23"/>
      <c r="H18" s="23"/>
      <c r="I18" s="23"/>
      <c r="J18" s="4"/>
      <c r="K18" s="4"/>
      <c r="L18" s="11"/>
      <c r="M18" s="11"/>
    </row>
    <row r="19" spans="1:13" ht="89.25" customHeight="1" x14ac:dyDescent="0.35">
      <c r="A19" s="24" t="s">
        <v>22</v>
      </c>
      <c r="B19" s="51" t="s">
        <v>21</v>
      </c>
      <c r="C19" s="51"/>
      <c r="D19" s="51"/>
      <c r="E19" s="51"/>
      <c r="F19" s="23">
        <v>1754536</v>
      </c>
      <c r="G19" s="23">
        <v>1991976</v>
      </c>
      <c r="H19" s="23"/>
      <c r="I19" s="23"/>
      <c r="J19" s="4"/>
      <c r="K19" s="4"/>
      <c r="L19" s="11"/>
      <c r="M19" s="11"/>
    </row>
    <row r="20" spans="1:13" ht="66.599999999999994" customHeight="1" x14ac:dyDescent="0.35">
      <c r="A20" s="24" t="s">
        <v>20</v>
      </c>
      <c r="B20" s="52" t="s">
        <v>19</v>
      </c>
      <c r="C20" s="52"/>
      <c r="D20" s="52"/>
      <c r="E20" s="52"/>
      <c r="F20" s="28">
        <v>1.1000000000000001</v>
      </c>
      <c r="G20" s="58">
        <v>1.1000000000000001</v>
      </c>
      <c r="H20" s="58">
        <v>1.1000000000000001</v>
      </c>
      <c r="I20" s="58">
        <v>1.1000000000000001</v>
      </c>
      <c r="J20" s="4"/>
      <c r="K20" s="4"/>
      <c r="L20" s="11"/>
      <c r="M20" s="11"/>
    </row>
    <row r="21" spans="1:13" ht="115.15" customHeight="1" x14ac:dyDescent="0.35">
      <c r="A21" s="24" t="s">
        <v>18</v>
      </c>
      <c r="B21" s="51" t="s">
        <v>17</v>
      </c>
      <c r="C21" s="51"/>
      <c r="D21" s="51"/>
      <c r="E21" s="51"/>
      <c r="F21" s="23"/>
      <c r="G21" s="23">
        <v>2191174</v>
      </c>
      <c r="H21" s="23">
        <v>2410291.4000000004</v>
      </c>
      <c r="I21" s="23">
        <v>2651321</v>
      </c>
      <c r="J21" s="18"/>
      <c r="K21" s="18"/>
      <c r="L21" s="17"/>
      <c r="M21" s="17"/>
    </row>
    <row r="22" spans="1:13" ht="13.9" customHeight="1" x14ac:dyDescent="0.35">
      <c r="A22" s="24"/>
      <c r="B22" s="26"/>
      <c r="C22" s="26"/>
      <c r="D22" s="26"/>
      <c r="E22" s="26"/>
      <c r="F22" s="27"/>
      <c r="G22" s="27"/>
      <c r="H22" s="27"/>
      <c r="I22" s="27"/>
      <c r="J22" s="4"/>
      <c r="K22" s="4"/>
      <c r="L22" s="11"/>
      <c r="M22" s="11"/>
    </row>
    <row r="23" spans="1:13" ht="43.5" customHeight="1" x14ac:dyDescent="0.35">
      <c r="A23" s="24" t="s">
        <v>16</v>
      </c>
      <c r="B23" s="51" t="s">
        <v>15</v>
      </c>
      <c r="C23" s="51"/>
      <c r="D23" s="51"/>
      <c r="E23" s="51"/>
      <c r="F23" s="23">
        <f>F17-F19</f>
        <v>25596331</v>
      </c>
      <c r="G23" s="23">
        <v>27882302</v>
      </c>
      <c r="H23" s="23">
        <v>29090700.600000001</v>
      </c>
      <c r="I23" s="23">
        <v>30407774</v>
      </c>
      <c r="J23" s="7"/>
      <c r="K23" s="7"/>
      <c r="L23" s="6"/>
      <c r="M23" s="6"/>
    </row>
    <row r="24" spans="1:13" ht="14.45" customHeight="1" x14ac:dyDescent="0.35">
      <c r="A24" s="24"/>
      <c r="B24" s="26"/>
      <c r="C24" s="26"/>
      <c r="D24" s="26"/>
      <c r="E24" s="26"/>
      <c r="F24" s="27"/>
      <c r="G24" s="27"/>
      <c r="H24" s="27"/>
      <c r="I24" s="27"/>
      <c r="J24" s="4"/>
      <c r="K24" s="4"/>
      <c r="L24" s="11"/>
      <c r="M24" s="11"/>
    </row>
    <row r="25" spans="1:13" ht="31.15" customHeight="1" x14ac:dyDescent="0.35">
      <c r="A25" s="24" t="s">
        <v>14</v>
      </c>
      <c r="B25" s="52" t="s">
        <v>13</v>
      </c>
      <c r="C25" s="52"/>
      <c r="D25" s="52"/>
      <c r="E25" s="52"/>
      <c r="F25" s="23">
        <v>192955</v>
      </c>
      <c r="G25" s="23">
        <v>407009</v>
      </c>
      <c r="H25" s="23">
        <v>407009</v>
      </c>
      <c r="I25" s="23">
        <v>407009</v>
      </c>
      <c r="J25" s="18"/>
      <c r="K25" s="18"/>
      <c r="L25" s="17"/>
      <c r="M25" s="17"/>
    </row>
    <row r="26" spans="1:13" ht="10.9" customHeight="1" x14ac:dyDescent="0.35">
      <c r="A26" s="24"/>
      <c r="B26" s="26"/>
      <c r="C26" s="26"/>
      <c r="D26" s="26"/>
      <c r="E26" s="26"/>
      <c r="F26" s="13"/>
      <c r="G26" s="13"/>
      <c r="H26" s="13"/>
      <c r="I26" s="13"/>
      <c r="J26" s="4"/>
      <c r="K26" s="4"/>
      <c r="L26" s="11"/>
      <c r="M26" s="11"/>
    </row>
    <row r="27" spans="1:13" ht="20.45" customHeight="1" x14ac:dyDescent="0.35">
      <c r="A27" s="24" t="s">
        <v>12</v>
      </c>
      <c r="B27" s="51" t="s">
        <v>11</v>
      </c>
      <c r="C27" s="51"/>
      <c r="D27" s="51"/>
      <c r="E27" s="51"/>
      <c r="F27" s="25">
        <f>F23+F25</f>
        <v>25789286</v>
      </c>
      <c r="G27" s="25">
        <v>28289311</v>
      </c>
      <c r="H27" s="25">
        <v>29497709.600000001</v>
      </c>
      <c r="I27" s="25">
        <v>30814783</v>
      </c>
      <c r="J27" s="18"/>
      <c r="K27" s="18"/>
      <c r="L27" s="17"/>
      <c r="M27" s="17"/>
    </row>
    <row r="28" spans="1:13" ht="11.45" customHeight="1" x14ac:dyDescent="0.35">
      <c r="A28" s="24"/>
      <c r="B28" s="26"/>
      <c r="C28" s="26"/>
      <c r="D28" s="26"/>
      <c r="E28" s="26"/>
      <c r="F28" s="13"/>
      <c r="G28" s="13"/>
      <c r="H28" s="13"/>
      <c r="I28" s="23"/>
      <c r="J28" s="4"/>
      <c r="K28" s="4"/>
      <c r="L28" s="11"/>
      <c r="M28" s="11"/>
    </row>
    <row r="29" spans="1:13" s="20" customFormat="1" ht="43.9" customHeight="1" x14ac:dyDescent="0.35">
      <c r="A29" s="22" t="s">
        <v>10</v>
      </c>
      <c r="B29" s="49" t="s">
        <v>9</v>
      </c>
      <c r="C29" s="49"/>
      <c r="D29" s="49"/>
      <c r="E29" s="49"/>
      <c r="F29" s="21">
        <v>95.7</v>
      </c>
      <c r="G29" s="21">
        <v>97.8</v>
      </c>
      <c r="H29" s="21">
        <v>97.8</v>
      </c>
      <c r="I29" s="21">
        <v>97.8</v>
      </c>
      <c r="J29" s="4"/>
      <c r="K29" s="4"/>
      <c r="L29" s="11"/>
      <c r="M29" s="11"/>
    </row>
    <row r="30" spans="1:13" ht="11.45" customHeight="1" x14ac:dyDescent="0.35">
      <c r="A30" s="10"/>
      <c r="B30" s="14"/>
      <c r="C30" s="14"/>
      <c r="D30" s="14"/>
      <c r="E30" s="14"/>
      <c r="F30" s="13"/>
      <c r="G30" s="13"/>
      <c r="H30" s="13"/>
      <c r="I30" s="13"/>
      <c r="J30" s="4"/>
      <c r="K30" s="4"/>
      <c r="L30" s="11"/>
      <c r="M30" s="11"/>
    </row>
    <row r="31" spans="1:13" ht="61.9" customHeight="1" x14ac:dyDescent="0.35">
      <c r="A31" s="10" t="s">
        <v>8</v>
      </c>
      <c r="B31" s="48" t="s">
        <v>7</v>
      </c>
      <c r="C31" s="48"/>
      <c r="D31" s="48"/>
      <c r="E31" s="48"/>
      <c r="F31" s="8">
        <f>ROUND(F23/100*F29,0)</f>
        <v>24495689</v>
      </c>
      <c r="G31" s="8">
        <v>27268892</v>
      </c>
      <c r="H31" s="8">
        <v>28450705</v>
      </c>
      <c r="I31" s="8">
        <v>29738803</v>
      </c>
      <c r="J31" s="18"/>
      <c r="K31" s="18"/>
      <c r="L31" s="17"/>
      <c r="M31" s="17"/>
    </row>
    <row r="32" spans="1:13" ht="15.6" customHeight="1" x14ac:dyDescent="0.35">
      <c r="A32" s="10"/>
      <c r="B32" s="19"/>
      <c r="C32" s="19"/>
      <c r="D32" s="19"/>
      <c r="E32" s="19"/>
      <c r="F32" s="8"/>
      <c r="G32" s="8"/>
      <c r="H32" s="8"/>
      <c r="I32" s="8"/>
      <c r="J32" s="4"/>
      <c r="K32" s="4"/>
      <c r="L32" s="11"/>
      <c r="M32" s="11"/>
    </row>
    <row r="33" spans="1:15" s="2" customFormat="1" ht="42" customHeight="1" x14ac:dyDescent="0.35">
      <c r="A33" s="10" t="s">
        <v>6</v>
      </c>
      <c r="B33" s="48" t="s">
        <v>5</v>
      </c>
      <c r="C33" s="48"/>
      <c r="D33" s="48"/>
      <c r="E33" s="48"/>
      <c r="F33" s="9">
        <v>24712444</v>
      </c>
      <c r="G33" s="8">
        <v>27675901</v>
      </c>
      <c r="H33" s="8">
        <v>28857714</v>
      </c>
      <c r="I33" s="8">
        <v>30145812</v>
      </c>
      <c r="J33" s="18"/>
      <c r="K33" s="18"/>
      <c r="L33" s="17"/>
      <c r="M33" s="17"/>
      <c r="N33" s="1"/>
      <c r="O33" s="1"/>
    </row>
    <row r="34" spans="1:15" s="2" customFormat="1" ht="20.45" customHeight="1" x14ac:dyDescent="0.35">
      <c r="A34" s="10"/>
      <c r="B34" s="50" t="s">
        <v>4</v>
      </c>
      <c r="C34" s="50"/>
      <c r="D34" s="50"/>
      <c r="E34" s="50"/>
      <c r="F34" s="16">
        <f>F33/22474615.6</f>
        <v>1.0995713759838455</v>
      </c>
      <c r="G34" s="15"/>
      <c r="H34" s="15"/>
      <c r="I34" s="15"/>
      <c r="J34" s="4"/>
      <c r="K34" s="4"/>
      <c r="L34" s="11"/>
      <c r="M34" s="11"/>
      <c r="N34" s="1"/>
      <c r="O34" s="1"/>
    </row>
    <row r="35" spans="1:15" s="2" customFormat="1" ht="13.9" customHeight="1" x14ac:dyDescent="0.35">
      <c r="A35" s="10"/>
      <c r="B35" s="14"/>
      <c r="C35" s="14"/>
      <c r="D35" s="14"/>
      <c r="E35" s="14"/>
      <c r="F35" s="13"/>
      <c r="G35" s="13"/>
      <c r="H35" s="13"/>
      <c r="I35" s="13"/>
      <c r="J35" s="4"/>
      <c r="K35" s="4"/>
      <c r="L35" s="11"/>
      <c r="M35" s="11"/>
      <c r="N35" s="1"/>
      <c r="O35" s="1"/>
    </row>
    <row r="36" spans="1:15" ht="51" customHeight="1" x14ac:dyDescent="0.35">
      <c r="A36" s="10" t="s">
        <v>3</v>
      </c>
      <c r="B36" s="48" t="s">
        <v>2</v>
      </c>
      <c r="C36" s="48"/>
      <c r="D36" s="48"/>
      <c r="E36" s="48"/>
      <c r="F36" s="12">
        <v>67</v>
      </c>
      <c r="G36" s="12">
        <v>67</v>
      </c>
      <c r="H36" s="12">
        <v>67</v>
      </c>
      <c r="I36" s="12">
        <v>67</v>
      </c>
      <c r="J36" s="4"/>
      <c r="K36" s="4"/>
      <c r="L36" s="11"/>
      <c r="M36" s="11"/>
    </row>
    <row r="37" spans="1:15" ht="12.6" customHeight="1" x14ac:dyDescent="0.35">
      <c r="B37" s="48"/>
      <c r="C37" s="48"/>
      <c r="D37" s="48"/>
      <c r="E37" s="48"/>
      <c r="J37" s="4"/>
      <c r="K37" s="4"/>
      <c r="L37" s="11"/>
      <c r="M37" s="11"/>
    </row>
    <row r="38" spans="1:15" ht="43.9" customHeight="1" x14ac:dyDescent="0.35">
      <c r="A38" s="10" t="s">
        <v>1</v>
      </c>
      <c r="B38" s="48" t="s">
        <v>0</v>
      </c>
      <c r="C38" s="48"/>
      <c r="D38" s="48"/>
      <c r="E38" s="48"/>
      <c r="F38" s="9">
        <v>16616953</v>
      </c>
      <c r="G38" s="8">
        <v>18542855</v>
      </c>
      <c r="H38" s="8">
        <v>19334668</v>
      </c>
      <c r="I38" s="8">
        <v>20197694</v>
      </c>
      <c r="J38" s="7"/>
      <c r="K38" s="7"/>
      <c r="L38" s="6"/>
      <c r="M38" s="6"/>
    </row>
    <row r="39" spans="1:15" ht="39.6" customHeight="1" x14ac:dyDescent="0.35">
      <c r="B39" s="48"/>
      <c r="C39" s="48"/>
      <c r="D39" s="48"/>
      <c r="E39" s="48"/>
      <c r="G39" s="5"/>
      <c r="H39" s="5"/>
      <c r="I39" s="5"/>
      <c r="J39" s="4"/>
    </row>
    <row r="41" spans="1:15" x14ac:dyDescent="0.3">
      <c r="F41" s="2">
        <v>16616953</v>
      </c>
    </row>
  </sheetData>
  <mergeCells count="26">
    <mergeCell ref="B7:E7"/>
    <mergeCell ref="B1:I1"/>
    <mergeCell ref="A2:I2"/>
    <mergeCell ref="J3:K3"/>
    <mergeCell ref="B4:E4"/>
    <mergeCell ref="B6:E6"/>
    <mergeCell ref="B27:E27"/>
    <mergeCell ref="B8:E8"/>
    <mergeCell ref="B10:E10"/>
    <mergeCell ref="B12:E12"/>
    <mergeCell ref="B13:E13"/>
    <mergeCell ref="B15:E15"/>
    <mergeCell ref="B17:E17"/>
    <mergeCell ref="B19:E19"/>
    <mergeCell ref="B20:E20"/>
    <mergeCell ref="B21:E21"/>
    <mergeCell ref="B23:E23"/>
    <mergeCell ref="B25:E25"/>
    <mergeCell ref="B38:E38"/>
    <mergeCell ref="B39:E39"/>
    <mergeCell ref="B29:E29"/>
    <mergeCell ref="B31:E31"/>
    <mergeCell ref="B33:E33"/>
    <mergeCell ref="B34:E34"/>
    <mergeCell ref="B36:E36"/>
    <mergeCell ref="B37:E37"/>
  </mergeCells>
  <pageMargins left="0.59055118110236227" right="0" top="0.31496062992125984" bottom="0.19685039370078741" header="0.31496062992125984" footer="0"/>
  <pageSetup paperSize="9" scale="59" orientation="portrait" r:id="rId1"/>
  <headerFooter alignWithMargins="0"/>
  <colBreaks count="1" manualBreakCount="1">
    <brk id="11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 21.09.2018 ИТОГ (2)</vt:lpstr>
      <vt:lpstr>Лист1</vt:lpstr>
      <vt:lpstr>'Расч 21.09.2018 ИТОГ (2)'!Область_печати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2018-10-12T11:30:54Z</cp:lastPrinted>
  <dcterms:created xsi:type="dcterms:W3CDTF">2018-09-19T12:46:41Z</dcterms:created>
  <dcterms:modified xsi:type="dcterms:W3CDTF">2018-10-19T11:31:58Z</dcterms:modified>
</cp:coreProperties>
</file>